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01.10.2020" sheetId="37" r:id="rId1"/>
  </sheets>
  <definedNames>
    <definedName name="Z_93D79CA9_DAC6_42C0_BABB_6872B6D70437_.wvu.Rows" localSheetId="0" hidden="1">'на 01.10.2020'!#REF!</definedName>
    <definedName name="Z_9873928E_C7AD_42C1_B675_83C6C177C6FC_.wvu.Rows" localSheetId="0" hidden="1">'на 01.10.2020'!#REF!</definedName>
  </definedNames>
  <calcPr calcId="145621"/>
  <customWorkbookViews>
    <customWorkbookView name="Татьяна В. Ханова - Личное представление" guid="{9873928E-C7AD-42C1-B675-83C6C177C6FC}" mergeInterval="0" personalView="1" maximized="1" windowWidth="1276" windowHeight="723" activeSheetId="34"/>
    <customWorkbookView name="Татьяна С. Ковалева - Личное представление" guid="{93D79CA9-DAC6-42C0-BABB-6872B6D70437}" mergeInterval="0" personalView="1" maximized="1" windowWidth="1276" windowHeight="795" activeSheetId="34"/>
  </customWorkbookViews>
</workbook>
</file>

<file path=xl/calcChain.xml><?xml version="1.0" encoding="utf-8"?>
<calcChain xmlns="http://schemas.openxmlformats.org/spreadsheetml/2006/main">
  <c r="F12" i="37" l="1"/>
  <c r="F13" i="37"/>
  <c r="F14" i="37"/>
  <c r="F15" i="37"/>
  <c r="F16" i="37"/>
  <c r="F18" i="37"/>
  <c r="F19" i="37"/>
  <c r="F20" i="37"/>
  <c r="F21" i="37"/>
  <c r="F23" i="37"/>
  <c r="F24" i="37"/>
  <c r="F25" i="37"/>
  <c r="F26" i="37"/>
  <c r="F27" i="37"/>
  <c r="F30" i="37"/>
  <c r="F31" i="37"/>
  <c r="F32" i="37"/>
  <c r="F34" i="37"/>
  <c r="E12" i="37"/>
  <c r="E13" i="37"/>
  <c r="E14" i="37"/>
  <c r="E15" i="37"/>
  <c r="E16" i="37"/>
  <c r="E18" i="37"/>
  <c r="E19" i="37"/>
  <c r="E20" i="37"/>
  <c r="E23" i="37"/>
  <c r="E24" i="37"/>
  <c r="E25" i="37"/>
  <c r="E26" i="37"/>
  <c r="E27" i="37"/>
  <c r="E28" i="37"/>
  <c r="E30" i="37"/>
  <c r="E31" i="37"/>
  <c r="E32" i="37"/>
  <c r="D28" i="37"/>
  <c r="D35" i="37" s="1"/>
  <c r="C28" i="37"/>
  <c r="C35" i="37" s="1"/>
  <c r="B28" i="37"/>
  <c r="B35" i="37" s="1"/>
  <c r="D17" i="37"/>
  <c r="D22" i="37" s="1"/>
  <c r="C17" i="37"/>
  <c r="C22" i="37" s="1"/>
  <c r="B17" i="37"/>
  <c r="B22" i="37" s="1"/>
  <c r="F11" i="37"/>
  <c r="E11" i="37"/>
  <c r="D7" i="37"/>
  <c r="C7" i="37"/>
  <c r="F6" i="37"/>
  <c r="E6" i="37"/>
  <c r="B36" i="37" l="1"/>
  <c r="F28" i="37"/>
  <c r="F35" i="37"/>
  <c r="F22" i="37"/>
  <c r="D36" i="37"/>
  <c r="E35" i="37"/>
  <c r="F17" i="37"/>
  <c r="C36" i="37"/>
  <c r="E36" i="37" s="1"/>
  <c r="E17" i="37"/>
  <c r="E22" i="37"/>
  <c r="F36" i="37" l="1"/>
</calcChain>
</file>

<file path=xl/sharedStrings.xml><?xml version="1.0" encoding="utf-8"?>
<sst xmlns="http://schemas.openxmlformats.org/spreadsheetml/2006/main" count="41" uniqueCount="41">
  <si>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</si>
  <si>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</si>
  <si>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</si>
  <si>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</si>
  <si>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</si>
  <si>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</si>
  <si>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</si>
  <si>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</si>
  <si>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</si>
  <si>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</si>
  <si>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</si>
  <si>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</si>
  <si>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</si>
  <si>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</si>
  <si>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</si>
  <si>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</si>
  <si>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6. Налог, взимаемый в связи с патентной системой налогообложения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</si>
  <si>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</si>
  <si>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</si>
  <si>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</si>
  <si>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</si>
  <si>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</si>
  <si>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</si>
  <si>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</si>
  <si>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</si>
  <si>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</si>
  <si>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</si>
  <si>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</si>
  <si>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</si>
  <si>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</si>
  <si>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</si>
  <si>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</si>
  <si>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Поступления 2020г. к соответствующему периоду 2019г. в %</t>
  </si>
  <si>
    <t>План 2020 г.</t>
  </si>
  <si>
    <t>ИТОГО НАЛОГОВЫЕ ДОХОДЫ:</t>
  </si>
  <si>
    <t>ИТОГО НЕНАЛОГОВЫЕ ДОХОДЫ:</t>
  </si>
  <si>
    <t>НДФЛ от контингента</t>
  </si>
  <si>
    <t>Контингент</t>
  </si>
  <si>
    <t xml:space="preserve">Оперативный анализ поступления доходов в бюджет городского округа город Михайловка по состоянию на 01.10.2020 г.                                                           
</t>
  </si>
  <si>
    <t>Поступления на 01.10.2020  с начала года</t>
  </si>
  <si>
    <t>Поступления на 01.10.2019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</si>
</sst>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/>
    <xf numFmtId="0" fontId="4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/>
    <xf numFmtId="0" fontId="8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/>
    <xf numFmtId="0" fontId="9" fillId="0" borderId="0" xfId="1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164" fontId="13" fillId="0" borderId="1" xfId="1" applyNumberFormat="1" applyFont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left" vertical="center" wrapText="1"/>
    </xf>
    <xf numFmtId="164" fontId="13" fillId="3" borderId="1" xfId="1" applyNumberFormat="1" applyFont="1" applyFill="1" applyBorder="1" applyAlignment="1">
      <alignment horizontal="right" vertical="center"/>
    </xf>
    <xf numFmtId="0" fontId="14" fillId="0" borderId="1" xfId="1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/>
    </xf>
    <xf numFmtId="164" fontId="14" fillId="3" borderId="1" xfId="1" applyNumberFormat="1" applyFont="1" applyFill="1" applyBorder="1" applyAlignment="1">
      <alignment horizontal="right" vertical="center"/>
    </xf>
    <xf numFmtId="164" fontId="14" fillId="0" borderId="1" xfId="1" applyNumberFormat="1" applyFont="1" applyFill="1" applyBorder="1" applyAlignment="1">
      <alignment horizontal="right" vertical="center"/>
    </xf>
    <xf numFmtId="0" fontId="13" fillId="0" borderId="2" xfId="1" applyFont="1" applyFill="1" applyBorder="1" applyAlignment="1">
      <alignment horizontal="left" vertical="center" wrapText="1"/>
    </xf>
    <xf numFmtId="164" fontId="13" fillId="0" borderId="1" xfId="1" applyNumberFormat="1" applyFont="1" applyBorder="1" applyAlignment="1">
      <alignment vertical="center"/>
    </xf>
    <xf numFmtId="0" fontId="14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164" fontId="10" fillId="4" borderId="1" xfId="1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3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5" fillId="0" borderId="0" xfId="1" applyFont="1"/>
    <xf numFmtId="0" fontId="9" fillId="0" borderId="0" xfId="1" applyFont="1"/>
    <xf numFmtId="164" fontId="14" fillId="2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Border="1" applyAlignment="1">
      <alignment horizontal="right" vertical="center"/>
    </xf>
    <xf numFmtId="0" fontId="15" fillId="0" borderId="0" xfId="1" applyFont="1"/>
    <xf numFmtId="49" fontId="10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49" fontId="10" fillId="0" borderId="0" xfId="1" applyNumberFormat="1" applyFont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1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right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7575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90" zoomScaleNormal="9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J40" sqref="J40"/>
    </sheetView>
  </sheetViews>
  <sheetFormatPr defaultColWidth="9.140625" defaultRowHeight="15" x14ac:dyDescent="0.25"/>
  <cols>
    <col min="1" max="1" width="40.85546875" style="2" customWidth="1"/>
    <col min="2" max="2" width="14.140625" style="2" customWidth="1"/>
    <col min="3" max="4" width="15.28515625" style="2" customWidth="1"/>
    <col min="5" max="5" width="13.28515625" style="2" customWidth="1"/>
    <col min="6" max="6" width="14" style="2" customWidth="1"/>
    <col min="7" max="14" width="9.140625" style="8"/>
    <col min="15" max="16384" width="9.140625" style="2"/>
  </cols>
  <sheetData>
    <row r="1" spans="1:14" ht="27.75" customHeight="1" x14ac:dyDescent="0.25">
      <c r="A1" s="49" t="s">
        <v>38</v>
      </c>
      <c r="B1" s="49"/>
      <c r="C1" s="49"/>
      <c r="D1" s="49"/>
      <c r="E1" s="49"/>
      <c r="F1" s="49"/>
    </row>
    <row r="2" spans="1:14" ht="15.75" x14ac:dyDescent="0.25">
      <c r="A2" s="50"/>
      <c r="B2" s="51"/>
      <c r="C2" s="51"/>
      <c r="D2" s="51"/>
      <c r="E2" s="51"/>
      <c r="F2" s="51"/>
    </row>
    <row r="3" spans="1:14" x14ac:dyDescent="0.25">
      <c r="A3" s="52" t="s">
        <v>0</v>
      </c>
      <c r="B3" s="53"/>
      <c r="C3" s="53"/>
      <c r="D3" s="53"/>
      <c r="E3" s="53"/>
      <c r="F3" s="53"/>
    </row>
    <row r="4" spans="1:14" ht="6" customHeight="1" x14ac:dyDescent="0.25">
      <c r="A4" s="47"/>
      <c r="B4" s="47"/>
      <c r="C4" s="47"/>
      <c r="D4" s="47"/>
      <c r="E4" s="47"/>
      <c r="F4" s="47"/>
    </row>
    <row r="5" spans="1:14" ht="85.5" x14ac:dyDescent="0.25">
      <c r="A5" s="13" t="s">
        <v>1</v>
      </c>
      <c r="B5" s="14" t="s">
        <v>33</v>
      </c>
      <c r="C5" s="15" t="s">
        <v>39</v>
      </c>
      <c r="D5" s="15" t="s">
        <v>40</v>
      </c>
      <c r="E5" s="14" t="s">
        <v>2</v>
      </c>
      <c r="F5" s="14" t="s">
        <v>32</v>
      </c>
    </row>
    <row r="6" spans="1:14" ht="15.75" x14ac:dyDescent="0.25">
      <c r="A6" s="16" t="s">
        <v>3</v>
      </c>
      <c r="B6" s="17">
        <v>411291.5</v>
      </c>
      <c r="C6" s="18">
        <v>267811.7</v>
      </c>
      <c r="D6" s="18">
        <v>253680.9</v>
      </c>
      <c r="E6" s="17">
        <f>C6/B6*100</f>
        <v>65.11481516150954</v>
      </c>
      <c r="F6" s="17">
        <f>C6/D6*100</f>
        <v>105.57030505647056</v>
      </c>
    </row>
    <row r="7" spans="1:14" s="5" customFormat="1" ht="15.75" x14ac:dyDescent="0.25">
      <c r="A7" s="19" t="s">
        <v>36</v>
      </c>
      <c r="B7" s="44"/>
      <c r="C7" s="44">
        <f>C8*C9/100</f>
        <v>411291.5</v>
      </c>
      <c r="D7" s="44">
        <f>D8*D9/100</f>
        <v>429078.63899999997</v>
      </c>
      <c r="E7" s="44"/>
      <c r="F7" s="44"/>
      <c r="G7" s="11"/>
      <c r="H7" s="11"/>
      <c r="I7" s="11"/>
      <c r="J7" s="11"/>
      <c r="K7" s="11"/>
      <c r="L7" s="11"/>
      <c r="M7" s="11"/>
      <c r="N7" s="11"/>
    </row>
    <row r="8" spans="1:14" s="5" customFormat="1" ht="15.75" x14ac:dyDescent="0.25">
      <c r="A8" s="19" t="s">
        <v>37</v>
      </c>
      <c r="B8" s="44"/>
      <c r="C8" s="44">
        <v>802520</v>
      </c>
      <c r="D8" s="44">
        <v>907143</v>
      </c>
      <c r="E8" s="44"/>
      <c r="F8" s="44"/>
      <c r="G8" s="11"/>
      <c r="H8" s="11"/>
      <c r="I8" s="11"/>
      <c r="J8" s="11"/>
      <c r="K8" s="11"/>
      <c r="L8" s="11"/>
      <c r="M8" s="11"/>
      <c r="N8" s="11"/>
    </row>
    <row r="9" spans="1:14" s="3" customFormat="1" ht="15.75" x14ac:dyDescent="0.25">
      <c r="A9" s="19" t="s">
        <v>4</v>
      </c>
      <c r="B9" s="20"/>
      <c r="C9" s="20">
        <v>51.25</v>
      </c>
      <c r="D9" s="20">
        <v>47.3</v>
      </c>
      <c r="E9" s="21"/>
      <c r="F9" s="20"/>
      <c r="G9" s="9"/>
      <c r="H9" s="9"/>
      <c r="I9" s="9"/>
      <c r="J9" s="9"/>
      <c r="K9" s="9"/>
      <c r="L9" s="9"/>
      <c r="M9" s="9"/>
      <c r="N9" s="9"/>
    </row>
    <row r="10" spans="1:14" s="3" customFormat="1" ht="15.75" x14ac:dyDescent="0.25">
      <c r="A10" s="19" t="s">
        <v>5</v>
      </c>
      <c r="B10" s="20"/>
      <c r="C10" s="20">
        <v>34.25</v>
      </c>
      <c r="D10" s="20">
        <v>30.3</v>
      </c>
      <c r="E10" s="21"/>
      <c r="F10" s="20"/>
      <c r="G10" s="9"/>
      <c r="H10" s="9"/>
      <c r="I10" s="9"/>
      <c r="J10" s="9"/>
      <c r="K10" s="9"/>
      <c r="L10" s="9"/>
      <c r="M10" s="9"/>
      <c r="N10" s="9"/>
    </row>
    <row r="11" spans="1:14" s="4" customFormat="1" ht="15.75" x14ac:dyDescent="0.25">
      <c r="A11" s="22" t="s">
        <v>6</v>
      </c>
      <c r="B11" s="18">
        <v>42829.599999999999</v>
      </c>
      <c r="C11" s="18">
        <v>28260.400000000001</v>
      </c>
      <c r="D11" s="18">
        <v>32358.400000000001</v>
      </c>
      <c r="E11" s="17">
        <f>C11/B11*100</f>
        <v>65.983338625623418</v>
      </c>
      <c r="F11" s="17">
        <f>C11/D11*100</f>
        <v>87.335591376582272</v>
      </c>
      <c r="G11" s="10"/>
      <c r="H11" s="10"/>
      <c r="I11" s="10"/>
      <c r="J11" s="10"/>
      <c r="K11" s="10"/>
      <c r="L11" s="10"/>
      <c r="M11" s="10"/>
      <c r="N11" s="10"/>
    </row>
    <row r="12" spans="1:14" s="4" customFormat="1" ht="47.25" x14ac:dyDescent="0.25">
      <c r="A12" s="22" t="s">
        <v>29</v>
      </c>
      <c r="B12" s="18">
        <v>4000</v>
      </c>
      <c r="C12" s="18">
        <v>2985.9</v>
      </c>
      <c r="D12" s="18">
        <v>3310</v>
      </c>
      <c r="E12" s="17">
        <f>C12/B12*100</f>
        <v>74.647499999999994</v>
      </c>
      <c r="F12" s="17">
        <f t="shared" ref="F12:F36" si="0">C12/D12*100</f>
        <v>90.208459214501516</v>
      </c>
      <c r="G12" s="10"/>
      <c r="H12" s="10"/>
      <c r="I12" s="10"/>
      <c r="J12" s="10"/>
      <c r="K12" s="10"/>
      <c r="L12" s="10"/>
      <c r="M12" s="10"/>
      <c r="N12" s="10"/>
    </row>
    <row r="13" spans="1:14" ht="15.75" x14ac:dyDescent="0.25">
      <c r="A13" s="16" t="s">
        <v>14</v>
      </c>
      <c r="B13" s="17">
        <v>43700</v>
      </c>
      <c r="C13" s="18">
        <v>24972.6</v>
      </c>
      <c r="D13" s="18">
        <v>32769.4</v>
      </c>
      <c r="E13" s="17">
        <f>C13/B13*100</f>
        <v>57.145537757437069</v>
      </c>
      <c r="F13" s="17">
        <f t="shared" si="0"/>
        <v>76.207071231087525</v>
      </c>
    </row>
    <row r="14" spans="1:14" ht="15.75" x14ac:dyDescent="0.25">
      <c r="A14" s="16" t="s">
        <v>15</v>
      </c>
      <c r="B14" s="17">
        <v>24500</v>
      </c>
      <c r="C14" s="18">
        <v>30415.4</v>
      </c>
      <c r="D14" s="18">
        <v>24325.3</v>
      </c>
      <c r="E14" s="17">
        <f>C14/B14*100</f>
        <v>124.14448979591836</v>
      </c>
      <c r="F14" s="17">
        <f t="shared" si="0"/>
        <v>125.0360735530497</v>
      </c>
    </row>
    <row r="15" spans="1:14" ht="31.5" x14ac:dyDescent="0.25">
      <c r="A15" s="16" t="s">
        <v>16</v>
      </c>
      <c r="B15" s="17">
        <v>2000</v>
      </c>
      <c r="C15" s="18">
        <v>538.6</v>
      </c>
      <c r="D15" s="18">
        <v>1033.7</v>
      </c>
      <c r="E15" s="17">
        <f>C15/B15*100</f>
        <v>26.93</v>
      </c>
      <c r="F15" s="17">
        <f t="shared" si="0"/>
        <v>52.104092096352908</v>
      </c>
    </row>
    <row r="16" spans="1:14" ht="15.75" x14ac:dyDescent="0.25">
      <c r="A16" s="16" t="s">
        <v>17</v>
      </c>
      <c r="B16" s="17">
        <v>19000</v>
      </c>
      <c r="C16" s="18">
        <v>2242</v>
      </c>
      <c r="D16" s="18">
        <v>7631.4</v>
      </c>
      <c r="E16" s="17">
        <f>C16/B16*100</f>
        <v>11.799999999999999</v>
      </c>
      <c r="F16" s="17">
        <f t="shared" si="0"/>
        <v>29.378619912466913</v>
      </c>
    </row>
    <row r="17" spans="1:14" ht="15.75" x14ac:dyDescent="0.25">
      <c r="A17" s="16" t="s">
        <v>18</v>
      </c>
      <c r="B17" s="17">
        <f>B18+B19</f>
        <v>73487.3</v>
      </c>
      <c r="C17" s="23">
        <f>C18+C19</f>
        <v>23941.199999999997</v>
      </c>
      <c r="D17" s="23">
        <f>D18+D19</f>
        <v>38942.199999999997</v>
      </c>
      <c r="E17" s="17">
        <f>C17/B17*100</f>
        <v>32.578690467604602</v>
      </c>
      <c r="F17" s="17">
        <f t="shared" si="0"/>
        <v>61.478807052503448</v>
      </c>
    </row>
    <row r="18" spans="1:14" s="5" customFormat="1" ht="15.75" x14ac:dyDescent="0.25">
      <c r="A18" s="24" t="s">
        <v>12</v>
      </c>
      <c r="B18" s="25">
        <v>35050.300000000003</v>
      </c>
      <c r="C18" s="26">
        <v>17968.3</v>
      </c>
      <c r="D18" s="27">
        <v>24860.2</v>
      </c>
      <c r="E18" s="25">
        <f>C18/B18*100</f>
        <v>51.264325840292372</v>
      </c>
      <c r="F18" s="25">
        <f t="shared" si="0"/>
        <v>72.277375081455503</v>
      </c>
      <c r="G18" s="11"/>
      <c r="H18" s="11"/>
      <c r="I18" s="11"/>
      <c r="J18" s="11"/>
      <c r="K18" s="11"/>
      <c r="L18" s="11"/>
      <c r="M18" s="11"/>
      <c r="N18" s="11"/>
    </row>
    <row r="19" spans="1:14" s="5" customFormat="1" ht="15.75" x14ac:dyDescent="0.25">
      <c r="A19" s="24" t="s">
        <v>13</v>
      </c>
      <c r="B19" s="25">
        <v>38437</v>
      </c>
      <c r="C19" s="26">
        <v>5972.9</v>
      </c>
      <c r="D19" s="27">
        <v>14082</v>
      </c>
      <c r="E19" s="25">
        <f>C19/B19*100</f>
        <v>15.539454171761582</v>
      </c>
      <c r="F19" s="25">
        <f t="shared" si="0"/>
        <v>42.415139894901287</v>
      </c>
      <c r="G19" s="11"/>
      <c r="H19" s="11"/>
      <c r="I19" s="11"/>
      <c r="J19" s="11"/>
      <c r="K19" s="11"/>
      <c r="L19" s="11"/>
      <c r="M19" s="11"/>
      <c r="N19" s="11"/>
    </row>
    <row r="20" spans="1:14" ht="15.75" x14ac:dyDescent="0.25">
      <c r="A20" s="16" t="s">
        <v>19</v>
      </c>
      <c r="B20" s="17">
        <v>7100</v>
      </c>
      <c r="C20" s="23">
        <v>4916.5</v>
      </c>
      <c r="D20" s="23">
        <v>5268.2</v>
      </c>
      <c r="E20" s="17">
        <f>C20/B20*100</f>
        <v>69.24647887323944</v>
      </c>
      <c r="F20" s="17">
        <f t="shared" si="0"/>
        <v>93.324095516495191</v>
      </c>
    </row>
    <row r="21" spans="1:14" ht="31.5" x14ac:dyDescent="0.25">
      <c r="A21" s="16" t="s">
        <v>20</v>
      </c>
      <c r="B21" s="17">
        <v>0</v>
      </c>
      <c r="C21" s="18">
        <v>0</v>
      </c>
      <c r="D21" s="18">
        <v>0.1</v>
      </c>
      <c r="E21" s="17"/>
      <c r="F21" s="17">
        <f t="shared" si="0"/>
        <v>0</v>
      </c>
    </row>
    <row r="22" spans="1:14" s="42" customFormat="1" ht="15.75" x14ac:dyDescent="0.25">
      <c r="A22" s="41" t="s">
        <v>34</v>
      </c>
      <c r="B22" s="32">
        <f>B6+B11+B12+B13+B14+B15+B16+B17+B20+B21</f>
        <v>627908.4</v>
      </c>
      <c r="C22" s="32">
        <f>C6+C11+C12+C13+C14+C15+C16+C17+C20+C21</f>
        <v>386084.30000000005</v>
      </c>
      <c r="D22" s="32">
        <f>D6+D11+D12+D13+D14+D15+D16+D17+D20+D21</f>
        <v>399319.60000000003</v>
      </c>
      <c r="E22" s="32">
        <f>C22/B22*100</f>
        <v>61.487360258279708</v>
      </c>
      <c r="F22" s="32">
        <f t="shared" si="0"/>
        <v>96.68553709860474</v>
      </c>
      <c r="G22" s="43"/>
      <c r="H22" s="43"/>
      <c r="I22" s="43"/>
      <c r="J22" s="43"/>
      <c r="K22" s="43"/>
      <c r="L22" s="43"/>
      <c r="M22" s="43"/>
      <c r="N22" s="43"/>
    </row>
    <row r="23" spans="1:14" ht="15.75" x14ac:dyDescent="0.25">
      <c r="A23" s="16" t="s">
        <v>21</v>
      </c>
      <c r="B23" s="17">
        <v>86000</v>
      </c>
      <c r="C23" s="18">
        <v>63248.7</v>
      </c>
      <c r="D23" s="18">
        <v>61954.2</v>
      </c>
      <c r="E23" s="17">
        <f>C23/B23*100</f>
        <v>73.544999999999987</v>
      </c>
      <c r="F23" s="17">
        <f t="shared" si="0"/>
        <v>102.08944672031922</v>
      </c>
    </row>
    <row r="24" spans="1:14" ht="31.5" x14ac:dyDescent="0.25">
      <c r="A24" s="16" t="s">
        <v>22</v>
      </c>
      <c r="B24" s="17">
        <v>1000</v>
      </c>
      <c r="C24" s="18">
        <v>941.7</v>
      </c>
      <c r="D24" s="18">
        <v>803.1</v>
      </c>
      <c r="E24" s="17">
        <f>C24/B24*100</f>
        <v>94.170000000000016</v>
      </c>
      <c r="F24" s="17">
        <f t="shared" si="0"/>
        <v>117.2581247665297</v>
      </c>
      <c r="G24" s="46"/>
    </row>
    <row r="25" spans="1:14" ht="47.25" x14ac:dyDescent="0.25">
      <c r="A25" s="28" t="s">
        <v>23</v>
      </c>
      <c r="B25" s="29">
        <v>10100</v>
      </c>
      <c r="C25" s="18">
        <v>8587.2999999999993</v>
      </c>
      <c r="D25" s="18">
        <v>8197.2999999999993</v>
      </c>
      <c r="E25" s="17">
        <f>C25/B25*100</f>
        <v>85.022772277227716</v>
      </c>
      <c r="F25" s="17">
        <f t="shared" si="0"/>
        <v>104.75766410891391</v>
      </c>
      <c r="G25" s="46"/>
    </row>
    <row r="26" spans="1:14" ht="15.75" x14ac:dyDescent="0.25">
      <c r="A26" s="16" t="s">
        <v>24</v>
      </c>
      <c r="B26" s="17">
        <v>1300</v>
      </c>
      <c r="C26" s="18">
        <v>910.9</v>
      </c>
      <c r="D26" s="18">
        <v>987.5</v>
      </c>
      <c r="E26" s="17">
        <f>C26/B26*100</f>
        <v>70.069230769230771</v>
      </c>
      <c r="F26" s="17">
        <f t="shared" si="0"/>
        <v>92.243037974683546</v>
      </c>
    </row>
    <row r="27" spans="1:14" ht="31.5" x14ac:dyDescent="0.25">
      <c r="A27" s="16" t="s">
        <v>25</v>
      </c>
      <c r="B27" s="17">
        <v>10100</v>
      </c>
      <c r="C27" s="18">
        <v>5587.1</v>
      </c>
      <c r="D27" s="18">
        <v>8424.9</v>
      </c>
      <c r="E27" s="17">
        <f>C27/B27*100</f>
        <v>55.317821782178221</v>
      </c>
      <c r="F27" s="17">
        <f t="shared" si="0"/>
        <v>66.316514142601108</v>
      </c>
    </row>
    <row r="28" spans="1:14" ht="31.5" x14ac:dyDescent="0.25">
      <c r="A28" s="16" t="s">
        <v>26</v>
      </c>
      <c r="B28" s="17">
        <f>B30+B31</f>
        <v>5300</v>
      </c>
      <c r="C28" s="17">
        <f>C30+C31</f>
        <v>7571.7</v>
      </c>
      <c r="D28" s="17">
        <f>D30+D31</f>
        <v>8371.7000000000007</v>
      </c>
      <c r="E28" s="17">
        <f>C28/B28*100</f>
        <v>142.86226415094339</v>
      </c>
      <c r="F28" s="17">
        <f t="shared" si="0"/>
        <v>90.443995843138183</v>
      </c>
    </row>
    <row r="29" spans="1:14" ht="15.75" x14ac:dyDescent="0.25">
      <c r="A29" s="22" t="s">
        <v>7</v>
      </c>
      <c r="B29" s="18"/>
      <c r="C29" s="18"/>
      <c r="D29" s="18"/>
      <c r="E29" s="17"/>
      <c r="F29" s="17"/>
    </row>
    <row r="30" spans="1:14" s="5" customFormat="1" ht="15.75" x14ac:dyDescent="0.25">
      <c r="A30" s="38" t="s">
        <v>8</v>
      </c>
      <c r="B30" s="27">
        <v>2300</v>
      </c>
      <c r="C30" s="27">
        <v>5066.7</v>
      </c>
      <c r="D30" s="27">
        <v>5608.4</v>
      </c>
      <c r="E30" s="25">
        <f>C30/B30*100</f>
        <v>220.29130434782607</v>
      </c>
      <c r="F30" s="25">
        <f t="shared" si="0"/>
        <v>90.34127380358035</v>
      </c>
      <c r="G30" s="11"/>
      <c r="H30" s="11"/>
      <c r="I30" s="11"/>
      <c r="J30" s="11"/>
      <c r="K30" s="11"/>
      <c r="L30" s="11"/>
      <c r="M30" s="11"/>
      <c r="N30" s="11"/>
    </row>
    <row r="31" spans="1:14" s="5" customFormat="1" ht="15.75" x14ac:dyDescent="0.25">
      <c r="A31" s="38" t="s">
        <v>9</v>
      </c>
      <c r="B31" s="27">
        <v>3000</v>
      </c>
      <c r="C31" s="27">
        <v>2505</v>
      </c>
      <c r="D31" s="27">
        <v>2763.3</v>
      </c>
      <c r="E31" s="25">
        <f>C31/B31*100</f>
        <v>83.5</v>
      </c>
      <c r="F31" s="25">
        <f t="shared" si="0"/>
        <v>90.652480729562484</v>
      </c>
      <c r="G31" s="11"/>
      <c r="H31" s="11"/>
      <c r="I31" s="11"/>
      <c r="J31" s="11"/>
      <c r="K31" s="11"/>
      <c r="L31" s="11"/>
      <c r="M31" s="11"/>
      <c r="N31" s="11"/>
    </row>
    <row r="32" spans="1:14" ht="15.75" x14ac:dyDescent="0.25">
      <c r="A32" s="16" t="s">
        <v>27</v>
      </c>
      <c r="B32" s="17">
        <v>5000</v>
      </c>
      <c r="C32" s="18">
        <v>4610.8999999999996</v>
      </c>
      <c r="D32" s="18">
        <v>7115.3</v>
      </c>
      <c r="E32" s="17">
        <f>C32/B32*100</f>
        <v>92.217999999999989</v>
      </c>
      <c r="F32" s="17">
        <f t="shared" si="0"/>
        <v>64.802608463451989</v>
      </c>
    </row>
    <row r="33" spans="1:14" ht="16.899999999999999" customHeight="1" x14ac:dyDescent="0.25">
      <c r="A33" s="16" t="s">
        <v>28</v>
      </c>
      <c r="B33" s="17">
        <v>0</v>
      </c>
      <c r="C33" s="18">
        <v>468.5</v>
      </c>
      <c r="D33" s="18">
        <v>-5.6</v>
      </c>
      <c r="E33" s="17"/>
      <c r="F33" s="17"/>
    </row>
    <row r="34" spans="1:14" s="3" customFormat="1" ht="31.5" x14ac:dyDescent="0.25">
      <c r="A34" s="30" t="s">
        <v>10</v>
      </c>
      <c r="B34" s="25">
        <v>0</v>
      </c>
      <c r="C34" s="27">
        <v>-3.7</v>
      </c>
      <c r="D34" s="27">
        <v>-5.6</v>
      </c>
      <c r="E34" s="25"/>
      <c r="F34" s="25">
        <f t="shared" si="0"/>
        <v>66.071428571428584</v>
      </c>
      <c r="G34" s="9"/>
      <c r="H34" s="9"/>
      <c r="I34" s="9"/>
      <c r="J34" s="9"/>
      <c r="K34" s="9"/>
      <c r="L34" s="9"/>
      <c r="M34" s="9"/>
      <c r="N34" s="9"/>
    </row>
    <row r="35" spans="1:14" s="6" customFormat="1" ht="15.75" x14ac:dyDescent="0.25">
      <c r="A35" s="40" t="s">
        <v>35</v>
      </c>
      <c r="B35" s="32">
        <f>B23+B24+B25+B26+B27+B28+B32+B33</f>
        <v>118800</v>
      </c>
      <c r="C35" s="32">
        <f t="shared" ref="C35" si="1">C23+C24+C25+C26+C27+C28+C32+C33</f>
        <v>91926.799999999988</v>
      </c>
      <c r="D35" s="32">
        <f>D23+D24+D25+D26+D27+D28+D32+D33</f>
        <v>95848.39999999998</v>
      </c>
      <c r="E35" s="32">
        <f>C35/B35*100</f>
        <v>77.379461279461268</v>
      </c>
      <c r="F35" s="32">
        <f t="shared" si="0"/>
        <v>95.908538901014524</v>
      </c>
      <c r="G35" s="12"/>
      <c r="H35" s="12"/>
      <c r="I35" s="12"/>
      <c r="J35" s="12"/>
      <c r="K35" s="12"/>
      <c r="L35" s="12"/>
      <c r="M35" s="12"/>
      <c r="N35" s="12"/>
    </row>
    <row r="36" spans="1:14" s="6" customFormat="1" ht="15.75" x14ac:dyDescent="0.25">
      <c r="A36" s="31" t="s">
        <v>11</v>
      </c>
      <c r="B36" s="39">
        <f>B6+B11+B12+B13+B14+B15+B16+B17+B20+B21+B23+B24+B25+B26+B27+B28+B32+B33</f>
        <v>746708.4</v>
      </c>
      <c r="C36" s="39">
        <f>C6+C11+C12+C13+C14+C15+C16+C17+C20+C21+C23+C24+C25+C26+C27+C28+C32+C33</f>
        <v>478011.10000000009</v>
      </c>
      <c r="D36" s="39">
        <f>D6+D11+D12+D13+D14+D15+D16+D17+D20+D21+D23+D24+D25+D26+D27+D28+D32+D33</f>
        <v>495168.00000000006</v>
      </c>
      <c r="E36" s="45">
        <f>C36/B36*100</f>
        <v>64.015765725951397</v>
      </c>
      <c r="F36" s="45">
        <f t="shared" si="0"/>
        <v>96.535135549954759</v>
      </c>
      <c r="G36" s="12"/>
      <c r="H36" s="12"/>
      <c r="I36" s="12"/>
      <c r="J36" s="12"/>
      <c r="K36" s="12"/>
      <c r="L36" s="12"/>
      <c r="M36" s="12"/>
      <c r="N36" s="12"/>
    </row>
    <row r="37" spans="1:14" s="6" customFormat="1" ht="15.75" x14ac:dyDescent="0.25">
      <c r="A37" s="33"/>
      <c r="B37" s="33"/>
      <c r="C37" s="34"/>
      <c r="D37" s="35"/>
      <c r="E37" s="36"/>
      <c r="F37" s="36"/>
      <c r="G37" s="12"/>
      <c r="H37" s="12"/>
      <c r="I37" s="12"/>
      <c r="J37" s="12"/>
      <c r="K37" s="12"/>
      <c r="L37" s="12"/>
      <c r="M37" s="12"/>
      <c r="N37" s="12"/>
    </row>
    <row r="38" spans="1:14" s="1" customFormat="1" x14ac:dyDescent="0.25">
      <c r="A38" s="54" t="s">
        <v>30</v>
      </c>
      <c r="B38" s="54"/>
      <c r="C38" s="37"/>
      <c r="G38" s="7"/>
      <c r="H38" s="7"/>
      <c r="I38" s="7"/>
      <c r="J38" s="7"/>
      <c r="K38" s="7"/>
      <c r="L38" s="7"/>
      <c r="M38" s="7"/>
      <c r="N38" s="7"/>
    </row>
    <row r="39" spans="1:14" s="1" customFormat="1" x14ac:dyDescent="0.25">
      <c r="A39" s="54"/>
      <c r="B39" s="54"/>
      <c r="C39" s="37"/>
      <c r="E39" s="1" t="s">
        <v>31</v>
      </c>
      <c r="G39" s="7"/>
      <c r="H39" s="7"/>
      <c r="I39" s="7"/>
      <c r="J39" s="7"/>
      <c r="K39" s="7"/>
      <c r="L39" s="7"/>
      <c r="M39" s="7"/>
      <c r="N39" s="7"/>
    </row>
    <row r="40" spans="1:14" s="1" customFormat="1" x14ac:dyDescent="0.25">
      <c r="A40" s="48"/>
      <c r="B40" s="48"/>
      <c r="C40" s="37"/>
      <c r="G40" s="7"/>
      <c r="H40" s="7"/>
      <c r="I40" s="7"/>
      <c r="J40" s="7"/>
      <c r="K40" s="7"/>
      <c r="L40" s="7"/>
      <c r="M40" s="7"/>
      <c r="N40" s="7"/>
    </row>
  </sheetData>
  <mergeCells count="4">
    <mergeCell ref="A1:F1"/>
    <mergeCell ref="A2:F2"/>
    <mergeCell ref="A3:F3"/>
    <mergeCell ref="A38:B39"/>
  </mergeCells>
  <pageMargins left="0.51181102362204722" right="0.19685039370078741" top="0.19685039370078741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2020-10-01T10:34:31Z</cp:lastPrinted>
  <dcterms:created xsi:type="dcterms:W3CDTF">2017-01-23T05:00:58Z</dcterms:created>
  <dcterms:modified xsi:type="dcterms:W3CDTF">2020-10-01T10:40:23Z</dcterms:modified>
</cp:coreProperties>
</file>